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mercni1\Documents\CENOVÉ NABÍDKY\plot\"/>
    </mc:Choice>
  </mc:AlternateContent>
  <bookViews>
    <workbookView xWindow="-120" yWindow="-120" windowWidth="25440" windowHeight="15396" firstSheet="1" activeTab="1"/>
  </bookViews>
  <sheets>
    <sheet name="Pokyny pro vyplnění" sheetId="11" state="hidden" r:id="rId1"/>
    <sheet name="Položkový rozpočet" sheetId="1" r:id="rId2"/>
    <sheet name="VzorPolozky" sheetId="10" state="hidden" r:id="rId3"/>
    <sheet name="rozpis položek" sheetId="12" r:id="rId4"/>
  </sheets>
  <externalReferences>
    <externalReference r:id="rId5"/>
  </externalReferences>
  <definedNames>
    <definedName name="CelkemDPHVypocet" localSheetId="1">'Položkový rozpočet'!#REF!</definedName>
    <definedName name="CenaCelkem">'Položkový rozpočet'!$G$28</definedName>
    <definedName name="CenaCelkemBezDPH">'Položkový rozpočet'!$G$27</definedName>
    <definedName name="CenaCelkemVypocet" localSheetId="1">'Položkový rozpočet'!#REF!</definedName>
    <definedName name="cisloobjektu">'Položkový rozpočet'!$D$3</definedName>
    <definedName name="CisloRozpoctu">'[1]Krycí list'!$C$2</definedName>
    <definedName name="CisloStavby" localSheetId="1">'Položkový rozpočet'!$D$2</definedName>
    <definedName name="cislostavby">'[1]Krycí list'!$A$7</definedName>
    <definedName name="CisloStavebnihoRozpoctu">'Položkový rozpočet'!$D$4</definedName>
    <definedName name="dadresa">'Položkový rozpočet'!$D$12:$G$12</definedName>
    <definedName name="DIČ" localSheetId="1">'Položkový rozpočet'!$I$12</definedName>
    <definedName name="dmisto">'Položkový rozpočet'!$E$13:$G$13</definedName>
    <definedName name="DPHSni">'Položkový rozpočet'!$G$23</definedName>
    <definedName name="DPHZakl">'Položkový rozpočet'!$G$25</definedName>
    <definedName name="dpsc" localSheetId="1">'Položkový rozpočet'!$D$13</definedName>
    <definedName name="IČO" localSheetId="1">'Položkový rozpočet'!$I$11</definedName>
    <definedName name="Mena">'Položkový rozpočet'!$J$28</definedName>
    <definedName name="MistoStavby">'Položkový rozpočet'!$D$4</definedName>
    <definedName name="nazevobjektu">'Položkový rozpočet'!$E$3</definedName>
    <definedName name="NazevRozpoctu">'[1]Krycí list'!$D$2</definedName>
    <definedName name="NazevStavby" localSheetId="1">'Položkový rozpočet'!$E$2</definedName>
    <definedName name="nazevstavby">'[1]Krycí list'!$C$7</definedName>
    <definedName name="NazevStavebnihoRozpoctu">'Položkový rozpočet'!$E$4</definedName>
    <definedName name="_xlnm.Print_Titles" localSheetId="3">'rozpis položek'!$1:$5</definedName>
    <definedName name="oadresa">'Položkový rozpočet'!$D$6</definedName>
    <definedName name="Objednatel" localSheetId="1">'Položkový rozpočet'!$D$5</definedName>
    <definedName name="Objekt" localSheetId="1">'Položkový rozpočet'!#REF!</definedName>
    <definedName name="_xlnm.Print_Area" localSheetId="1">'Položkový rozpočet'!$A$1:$J$38</definedName>
    <definedName name="_xlnm.Print_Area" localSheetId="3">'rozpis položek'!$A$1:$V$39</definedName>
    <definedName name="odic" localSheetId="1">'Položkový rozpočet'!$I$6</definedName>
    <definedName name="oico" localSheetId="1">'Položkový rozpočet'!$I$5</definedName>
    <definedName name="omisto" localSheetId="1">'Položkový rozpočet'!$E$7</definedName>
    <definedName name="onazev" localSheetId="1">'Položkový rozpočet'!$D$6</definedName>
    <definedName name="opsc" localSheetId="1">'Položkový rozpočet'!$D$7</definedName>
    <definedName name="padresa">'Položkový rozpočet'!$D$9</definedName>
    <definedName name="pdic">'Položkový rozpočet'!$I$9</definedName>
    <definedName name="pico">'Položkový rozpočet'!$I$8</definedName>
    <definedName name="pmisto">'Položkový rozpočet'!$E$10</definedName>
    <definedName name="PocetMJ">#REF!</definedName>
    <definedName name="PoptavkaID">'Položkový rozpočet'!$A$1</definedName>
    <definedName name="pPSC">'Položkový rozpočet'!$D$10</definedName>
    <definedName name="Projektant">'Položkový rozpočet'!$D$8</definedName>
    <definedName name="SazbaDPH1" localSheetId="1">'Položkový rozpočet'!$E$22</definedName>
    <definedName name="SazbaDPH1">'[1]Krycí list'!$C$30</definedName>
    <definedName name="SazbaDPH2" localSheetId="1">'Položkový rozpočet'!$E$24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'Položkový rozpočet'!$D$14</definedName>
    <definedName name="Z_B7E7C763_C459_487D_8ABA_5CFDDFBD5A84_.wvu.Cols" localSheetId="1" hidden="1">'Položkový rozpočet'!$A:$A</definedName>
    <definedName name="Z_B7E7C763_C459_487D_8ABA_5CFDDFBD5A84_.wvu.PrintArea" localSheetId="1" hidden="1">'Položkový rozpočet'!$B$1:$J$35</definedName>
    <definedName name="ZakladDPHSni">'Položkový rozpočet'!$G$22</definedName>
    <definedName name="ZakladDPHSniVypocet" localSheetId="1">'Položkový rozpočet'!#REF!</definedName>
    <definedName name="ZakladDPHZakl">'Položkový rozpočet'!$G$24</definedName>
    <definedName name="ZakladDPHZaklVypocet" localSheetId="1">'Položkový rozpočet'!#REF!</definedName>
    <definedName name="ZaObjednatele">'Položkový rozpočet'!$G$33</definedName>
    <definedName name="Zaokrouhleni">'Položkový rozpočet'!$G$26</definedName>
    <definedName name="ZaZhotovitele">'Položkový rozpočet'!$D$33</definedName>
    <definedName name="Zhotovitel">'Položkový rozpočet'!$D$11:$G$11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2" l="1"/>
  <c r="G19" i="12" s="1"/>
  <c r="G13" i="12"/>
  <c r="G12" i="12"/>
  <c r="G11" i="12" s="1"/>
  <c r="G26" i="12"/>
  <c r="G8" i="12" l="1"/>
  <c r="G9" i="12"/>
  <c r="G15" i="12"/>
  <c r="G17" i="12"/>
  <c r="G18" i="12"/>
  <c r="G22" i="12"/>
  <c r="G23" i="12"/>
  <c r="G24" i="12"/>
  <c r="G25" i="12"/>
  <c r="G28" i="12"/>
  <c r="G27" i="12"/>
  <c r="G16" i="12"/>
  <c r="G20" i="12"/>
  <c r="G10" i="12"/>
  <c r="G30" i="12"/>
  <c r="G31" i="12"/>
  <c r="G32" i="12"/>
  <c r="G34" i="12"/>
  <c r="G33" i="12" s="1"/>
  <c r="G36" i="12"/>
  <c r="G37" i="12"/>
  <c r="G7" i="12"/>
  <c r="G14" i="12" l="1"/>
  <c r="G21" i="12"/>
  <c r="I17" i="1" s="1"/>
  <c r="G6" i="12"/>
  <c r="G35" i="12"/>
  <c r="G29" i="12"/>
  <c r="J27" i="1"/>
  <c r="J25" i="1"/>
  <c r="J22" i="1"/>
  <c r="J23" i="1"/>
  <c r="J24" i="1"/>
  <c r="J26" i="1"/>
  <c r="E23" i="1"/>
  <c r="E25" i="1"/>
  <c r="I16" i="1" l="1"/>
  <c r="G39" i="12"/>
  <c r="G24" i="1" s="1"/>
  <c r="G25" i="1" s="1"/>
  <c r="G28" i="1" s="1"/>
  <c r="I19" i="1"/>
  <c r="I20" i="1" l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sharedStrings.xml><?xml version="1.0" encoding="utf-8"?>
<sst xmlns="http://schemas.openxmlformats.org/spreadsheetml/2006/main" count="137" uniqueCount="105">
  <si>
    <t>%</t>
  </si>
  <si>
    <t>Za zhotovitele</t>
  </si>
  <si>
    <t>Za objednatele</t>
  </si>
  <si>
    <t>Položkový rozpočet stavby</t>
  </si>
  <si>
    <t>Zaokrouhlení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</si>
  <si>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</si>
  <si>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</si>
  <si>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</si>
  <si>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</si>
  <si>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</si>
  <si>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</si>
  <si>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</si>
  <si>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</si>
  <si>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</si>
  <si>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</si>
  <si>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</si>
  <si>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</si>
  <si>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</si>
  <si>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</si>
  <si>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</si>
  <si>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</si>
  <si>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</si>
  <si>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</si>
  <si>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</si>
  <si>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</si>
  <si>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</si>
  <si>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</si>
  <si>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</si>
  <si>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</si>
  <si>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</si>
  <si>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</si>
  <si>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</si>
  <si>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</si>
  <si>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</si>
  <si>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</si>
  <si>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</si>
  <si>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CZK</t>
  </si>
  <si>
    <t>VN</t>
  </si>
  <si>
    <t>ON</t>
  </si>
  <si>
    <t>#TypZaznamu#</t>
  </si>
  <si>
    <t>STA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</si>
  <si>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</si>
  <si>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</si>
  <si>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</si>
  <si>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</si>
  <si>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</si>
  <si>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</si>
  <si>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</si>
  <si>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</si>
  <si>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</si>
  <si>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</si>
  <si>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</si>
  <si>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</si>
  <si>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</si>
  <si>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</si>
  <si>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</si>
  <si>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Nhod / MJ</t>
  </si>
  <si>
    <t>Nhod celk.</t>
  </si>
  <si>
    <t>Dodavatel</t>
  </si>
  <si>
    <t>Typ položky</t>
  </si>
  <si>
    <t>m2</t>
  </si>
  <si>
    <t>t</t>
  </si>
  <si>
    <t>m3</t>
  </si>
  <si>
    <t>m</t>
  </si>
  <si>
    <t>kpl</t>
  </si>
  <si>
    <t>VRN</t>
  </si>
  <si>
    <t>END</t>
  </si>
  <si>
    <t>Rekonstrukce oplocení MŠ Komerční</t>
  </si>
  <si>
    <t>Bourání sloupků a vzpěr plotových ocelových do 2,5 m odřezáním</t>
  </si>
  <si>
    <t>ks</t>
  </si>
  <si>
    <t>Rozebrání oplocení z drátěného pletiva se čtvercovými oky výšky do 1,6 m</t>
  </si>
  <si>
    <t>Rozebrání vrat a vrátek k oplocení plochy do 10 m2</t>
  </si>
  <si>
    <t>Očištění zdiva nebo betonu zdí a valů před započetím oprav ručně</t>
  </si>
  <si>
    <t>Omítka cementová zdí a valů zatřená hladká</t>
  </si>
  <si>
    <t>Příplatek k omítce cementové zdí a valů za potažení plochy rabicovým pletivem</t>
  </si>
  <si>
    <t>plotový sloupek pro svařované panely profilovaný oválný 50x70mm dl 1,0-1,5m povrchová úprava Pz a komaxit</t>
  </si>
  <si>
    <t>brána plotová dvoukřídlá Pz 3000x1530mm</t>
  </si>
  <si>
    <t>Osazování sloupků a vzpěr plotových ocelových v do 2,00 m ukotvením k pevnému podkladu</t>
  </si>
  <si>
    <t>Montáž vjezdových bran samonosných dvoukřídlových plochy přes 3,0 m2 do 5,0 m2</t>
  </si>
  <si>
    <t>Montáž panelového svařovaného oplocení výšky přes 1,0 do 1,5 m</t>
  </si>
  <si>
    <t>Spojovací můstek reprofilovaného betonu na cementové bázi tl 1 mm</t>
  </si>
  <si>
    <t>Impregnační nátěr betonu dvojnásobný (OS-A)</t>
  </si>
  <si>
    <t>Hloubení jam v soudržných horninách třídy těžitelnosti I, skupiny 3 ručně</t>
  </si>
  <si>
    <t>Zásyp jam, šachet rýh nebo kolem objektů sypaninou se zhutněním ručně</t>
  </si>
  <si>
    <t>Osazování sloupků a vzpěr plotových ocelových v do 2,00 m se zabetonováním</t>
  </si>
  <si>
    <t>Bourání základů ze ŽB</t>
  </si>
  <si>
    <t>Vodorovné doprava suti s naložením a složením na skládku do 1 km</t>
  </si>
  <si>
    <t>Příplatek k vodorovnému přemístění suti na skládku ZKD 1 km přes 1 km</t>
  </si>
  <si>
    <t>Poplatek za uložení na skládce (skládkovné) stavebního odpadu betonového kód odpadu 17 01 01</t>
  </si>
  <si>
    <t>Mimostaveništní doprava</t>
  </si>
  <si>
    <t>Nezměřitelné práce</t>
  </si>
  <si>
    <t>hod</t>
  </si>
  <si>
    <t>Oplocení</t>
  </si>
  <si>
    <t>Zařízení a provoz staveniště</t>
  </si>
  <si>
    <t>Bourací práce</t>
  </si>
  <si>
    <t>Úpravy povrchů vnějších</t>
  </si>
  <si>
    <t>Zemní práce</t>
  </si>
  <si>
    <t>Přesuny sutě a vybouraných hmot</t>
  </si>
  <si>
    <t>HZS</t>
  </si>
  <si>
    <t>Celkem za dílo:</t>
  </si>
  <si>
    <t>Reprofilace stěn cementovými sanačními maltami tl 20 mm z 20%</t>
  </si>
  <si>
    <t>plotový panel plochý svařovaný 1430x2500mm z Pz drátů - síla drátu min. 4mm</t>
  </si>
  <si>
    <t>Mateřská škola Slezská Ostrava, Komerční 22a, příspěvková organizace</t>
  </si>
  <si>
    <t>72542713</t>
  </si>
  <si>
    <t>Rekonstrukce oplocení areálu mateřské školy Komerční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</si>
</sst>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color rgb="FF646464"/>
      <name val="Arial"/>
      <family val="2"/>
      <charset val="238"/>
    </font>
    <font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6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7" fillId="0" borderId="1" xfId="0" applyFont="1" applyBorder="1"/>
    <xf numFmtId="0" fontId="7" fillId="0" borderId="0" xfId="0" applyFont="1"/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2" xfId="0" applyFont="1" applyBorder="1" applyAlignment="1">
      <alignment horizontal="right"/>
    </xf>
    <xf numFmtId="0" fontId="7" fillId="0" borderId="6" xfId="0" applyFont="1" applyBorder="1" applyAlignment="1">
      <alignment vertical="top"/>
    </xf>
    <xf numFmtId="14" fontId="7" fillId="0" borderId="6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7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7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7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wrapText="1"/>
    </xf>
    <xf numFmtId="1" fontId="7" fillId="0" borderId="12" xfId="0" applyNumberFormat="1" applyFont="1" applyBorder="1" applyAlignment="1">
      <alignment horizontal="right" vertical="center" wrapText="1"/>
    </xf>
    <xf numFmtId="1" fontId="7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8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7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7" fillId="3" borderId="6" xfId="0" applyFont="1" applyFill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/>
    </xf>
    <xf numFmtId="4" fontId="0" fillId="0" borderId="0" xfId="0" applyNumberFormat="1"/>
    <xf numFmtId="3" fontId="0" fillId="0" borderId="0" xfId="0" applyNumberFormat="1"/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7" fillId="3" borderId="13" xfId="0" applyNumberFormat="1" applyFont="1" applyFill="1" applyBorder="1" applyAlignment="1">
      <alignment horizontal="left" vertical="center"/>
    </xf>
    <xf numFmtId="49" fontId="0" fillId="0" borderId="0" xfId="0" applyNumberFormat="1"/>
    <xf numFmtId="49" fontId="0" fillId="0" borderId="1" xfId="0" applyNumberFormat="1" applyBorder="1"/>
    <xf numFmtId="0" fontId="0" fillId="4" borderId="21" xfId="0" applyFill="1" applyBorder="1" applyAlignment="1">
      <alignment wrapText="1"/>
    </xf>
    <xf numFmtId="4" fontId="0" fillId="0" borderId="0" xfId="0" applyNumberFormat="1" applyAlignment="1">
      <alignment vertical="top"/>
    </xf>
    <xf numFmtId="14" fontId="7" fillId="0" borderId="6" xfId="0" applyNumberFormat="1" applyFont="1" applyBorder="1" applyAlignment="1">
      <alignment vertical="top"/>
    </xf>
    <xf numFmtId="0" fontId="14" fillId="0" borderId="0" xfId="0" applyFont="1"/>
    <xf numFmtId="0" fontId="14" fillId="0" borderId="21" xfId="0" applyFont="1" applyBorder="1" applyAlignment="1">
      <alignment vertical="center"/>
    </xf>
    <xf numFmtId="49" fontId="14" fillId="0" borderId="12" xfId="0" applyNumberFormat="1" applyFont="1" applyBorder="1" applyAlignment="1">
      <alignment vertical="center"/>
    </xf>
    <xf numFmtId="49" fontId="14" fillId="0" borderId="0" xfId="0" applyNumberFormat="1" applyFont="1"/>
    <xf numFmtId="0" fontId="14" fillId="0" borderId="0" xfId="0" applyFont="1" applyAlignment="1">
      <alignment horizontal="center"/>
    </xf>
    <xf numFmtId="0" fontId="14" fillId="4" borderId="21" xfId="0" applyFont="1" applyFill="1" applyBorder="1"/>
    <xf numFmtId="49" fontId="14" fillId="4" borderId="21" xfId="0" applyNumberFormat="1" applyFont="1" applyFill="1" applyBorder="1"/>
    <xf numFmtId="0" fontId="14" fillId="4" borderId="21" xfId="0" applyFont="1" applyFill="1" applyBorder="1" applyAlignment="1">
      <alignment horizontal="center"/>
    </xf>
    <xf numFmtId="0" fontId="14" fillId="4" borderId="15" xfId="0" applyFont="1" applyFill="1" applyBorder="1"/>
    <xf numFmtId="0" fontId="14" fillId="4" borderId="21" xfId="0" applyFont="1" applyFill="1" applyBorder="1" applyAlignment="1">
      <alignment wrapText="1"/>
    </xf>
    <xf numFmtId="0" fontId="14" fillId="0" borderId="0" xfId="0" applyFont="1" applyAlignment="1">
      <alignment vertical="top"/>
    </xf>
    <xf numFmtId="49" fontId="14" fillId="0" borderId="0" xfId="0" applyNumberFormat="1" applyFont="1" applyAlignment="1">
      <alignment vertical="top"/>
    </xf>
    <xf numFmtId="0" fontId="14" fillId="0" borderId="0" xfId="0" applyFont="1" applyAlignment="1">
      <alignment horizontal="center" vertical="top"/>
    </xf>
    <xf numFmtId="164" fontId="14" fillId="0" borderId="0" xfId="0" applyNumberFormat="1" applyFont="1" applyAlignment="1">
      <alignment vertical="top"/>
    </xf>
    <xf numFmtId="4" fontId="14" fillId="0" borderId="0" xfId="0" applyNumberFormat="1" applyFont="1" applyAlignment="1">
      <alignment vertical="top"/>
    </xf>
    <xf numFmtId="0" fontId="15" fillId="0" borderId="0" xfId="0" applyFont="1"/>
    <xf numFmtId="49" fontId="15" fillId="0" borderId="0" xfId="0" applyNumberFormat="1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vertical="top"/>
    </xf>
    <xf numFmtId="0" fontId="14" fillId="5" borderId="0" xfId="0" applyFont="1" applyFill="1" applyAlignment="1">
      <alignment vertical="top"/>
    </xf>
    <xf numFmtId="49" fontId="14" fillId="5" borderId="0" xfId="0" applyNumberFormat="1" applyFont="1" applyFill="1" applyAlignment="1">
      <alignment vertical="top"/>
    </xf>
    <xf numFmtId="0" fontId="14" fillId="5" borderId="0" xfId="0" applyFont="1" applyFill="1" applyAlignment="1">
      <alignment horizontal="center" vertical="top"/>
    </xf>
    <xf numFmtId="164" fontId="14" fillId="5" borderId="0" xfId="0" applyNumberFormat="1" applyFont="1" applyFill="1" applyAlignment="1">
      <alignment vertical="top"/>
    </xf>
    <xf numFmtId="4" fontId="14" fillId="5" borderId="0" xfId="0" applyNumberFormat="1" applyFont="1" applyFill="1" applyAlignment="1">
      <alignment vertical="top"/>
    </xf>
    <xf numFmtId="0" fontId="17" fillId="0" borderId="0" xfId="0" applyFont="1"/>
    <xf numFmtId="0" fontId="18" fillId="0" borderId="0" xfId="0" applyFont="1"/>
    <xf numFmtId="0" fontId="14" fillId="5" borderId="0" xfId="0" applyFont="1" applyFill="1"/>
    <xf numFmtId="0" fontId="17" fillId="5" borderId="0" xfId="0" applyFont="1" applyFill="1"/>
    <xf numFmtId="0" fontId="18" fillId="5" borderId="0" xfId="0" applyFont="1" applyFill="1"/>
    <xf numFmtId="0" fontId="14" fillId="5" borderId="0" xfId="0" applyFont="1" applyFill="1" applyAlignment="1">
      <alignment horizontal="center"/>
    </xf>
    <xf numFmtId="0" fontId="18" fillId="0" borderId="0" xfId="0" applyFont="1" applyAlignment="1">
      <alignment horizontal="justify" vertical="justify"/>
    </xf>
    <xf numFmtId="49" fontId="14" fillId="5" borderId="0" xfId="0" applyNumberFormat="1" applyFont="1" applyFill="1"/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right" vertical="center"/>
    </xf>
    <xf numFmtId="4" fontId="9" fillId="0" borderId="6" xfId="0" applyNumberFormat="1" applyFont="1" applyBorder="1" applyAlignment="1">
      <alignment horizontal="right" vertical="center"/>
    </xf>
    <xf numFmtId="4" fontId="9" fillId="0" borderId="18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7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7" fillId="0" borderId="18" xfId="0" applyFont="1" applyBorder="1" applyAlignment="1">
      <alignment horizontal="lef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9" fillId="0" borderId="15" xfId="0" applyNumberFormat="1" applyFont="1" applyBorder="1" applyAlignment="1">
      <alignment horizontal="right" vertical="center" indent="1"/>
    </xf>
    <xf numFmtId="4" fontId="9" fillId="0" borderId="22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7" fillId="0" borderId="0" xfId="0" applyFont="1" applyAlignment="1">
      <alignment horizontal="left" vertical="center"/>
    </xf>
    <xf numFmtId="0" fontId="7" fillId="3" borderId="6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9" fontId="7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7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9" fillId="0" borderId="15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 vertical="center"/>
    </xf>
    <xf numFmtId="4" fontId="9" fillId="0" borderId="15" xfId="0" applyNumberFormat="1" applyFont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4" fontId="9" fillId="0" borderId="16" xfId="0" applyNumberFormat="1" applyFont="1" applyBorder="1" applyAlignment="1">
      <alignment horizontal="right" vertical="center" indent="1"/>
    </xf>
    <xf numFmtId="4" fontId="10" fillId="3" borderId="7" xfId="0" applyNumberFormat="1" applyFont="1" applyFill="1" applyBorder="1" applyAlignment="1">
      <alignment horizontal="right" vertical="center"/>
    </xf>
    <xf numFmtId="2" fontId="10" fillId="3" borderId="7" xfId="0" applyNumberFormat="1" applyFont="1" applyFill="1" applyBorder="1" applyAlignment="1">
      <alignment horizontal="right" vertical="center"/>
    </xf>
    <xf numFmtId="0" fontId="7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6" fillId="0" borderId="0" xfId="0" applyFont="1" applyAlignment="1">
      <alignment horizontal="center"/>
    </xf>
    <xf numFmtId="49" fontId="14" fillId="0" borderId="12" xfId="0" applyNumberFormat="1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22" xfId="0" applyFont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1" t="s">
        <v>33</v>
      </c>
    </row>
    <row r="2" spans="1:7" ht="57.75" customHeight="1" x14ac:dyDescent="0.25">
      <c r="A2" s="133" t="s">
        <v>34</v>
      </c>
      <c r="B2" s="133"/>
      <c r="C2" s="133"/>
      <c r="D2" s="133"/>
      <c r="E2" s="133"/>
      <c r="F2" s="133"/>
      <c r="G2" s="133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41"/>
  <sheetViews>
    <sheetView showGridLines="0" tabSelected="1" topLeftCell="B1" zoomScaleNormal="100" zoomScaleSheetLayoutView="75" workbookViewId="0">
      <selection activeCell="M6" sqref="M6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32</v>
      </c>
      <c r="B1" s="134" t="s">
        <v>3</v>
      </c>
      <c r="C1" s="135"/>
      <c r="D1" s="135"/>
      <c r="E1" s="135"/>
      <c r="F1" s="135"/>
      <c r="G1" s="135"/>
      <c r="H1" s="135"/>
      <c r="I1" s="135"/>
      <c r="J1" s="136"/>
    </row>
    <row r="2" spans="1:15" ht="36" customHeight="1" x14ac:dyDescent="0.25">
      <c r="A2" s="2"/>
      <c r="B2" s="76" t="s">
        <v>19</v>
      </c>
      <c r="C2" s="77"/>
      <c r="D2" s="78"/>
      <c r="E2" s="142" t="s">
        <v>104</v>
      </c>
      <c r="F2" s="143"/>
      <c r="G2" s="143"/>
      <c r="H2" s="143"/>
      <c r="I2" s="143"/>
      <c r="J2" s="144"/>
      <c r="O2" s="1"/>
    </row>
    <row r="3" spans="1:15" ht="27" hidden="1" customHeight="1" x14ac:dyDescent="0.25">
      <c r="A3" s="2"/>
      <c r="B3" s="79"/>
      <c r="C3" s="77"/>
      <c r="D3" s="80"/>
      <c r="E3" s="145"/>
      <c r="F3" s="146"/>
      <c r="G3" s="146"/>
      <c r="H3" s="146"/>
      <c r="I3" s="146"/>
      <c r="J3" s="147"/>
    </row>
    <row r="4" spans="1:15" ht="23.25" customHeight="1" x14ac:dyDescent="0.25">
      <c r="A4" s="2"/>
      <c r="B4" s="81"/>
      <c r="C4" s="82"/>
      <c r="D4" s="83"/>
      <c r="E4" s="156"/>
      <c r="F4" s="156"/>
      <c r="G4" s="156"/>
      <c r="H4" s="156"/>
      <c r="I4" s="156"/>
      <c r="J4" s="157"/>
    </row>
    <row r="5" spans="1:15" ht="24" customHeight="1" x14ac:dyDescent="0.25">
      <c r="A5" s="2"/>
      <c r="B5" s="31" t="s">
        <v>18</v>
      </c>
      <c r="D5" s="160" t="s">
        <v>102</v>
      </c>
      <c r="E5" s="161"/>
      <c r="F5" s="161"/>
      <c r="G5" s="161"/>
      <c r="H5" s="18" t="s">
        <v>35</v>
      </c>
      <c r="I5" s="85" t="s">
        <v>103</v>
      </c>
      <c r="J5" s="8"/>
    </row>
    <row r="6" spans="1:15" ht="15.75" customHeight="1" x14ac:dyDescent="0.25">
      <c r="A6" s="2"/>
      <c r="B6" s="28"/>
      <c r="C6" s="55"/>
      <c r="D6" s="162"/>
      <c r="E6" s="163"/>
      <c r="F6" s="163"/>
      <c r="G6" s="163"/>
      <c r="H6" s="18" t="s">
        <v>30</v>
      </c>
      <c r="I6" s="22"/>
      <c r="J6" s="8"/>
    </row>
    <row r="7" spans="1:15" ht="15.75" customHeight="1" x14ac:dyDescent="0.25">
      <c r="A7" s="2"/>
      <c r="B7" s="29"/>
      <c r="C7" s="56"/>
      <c r="D7" s="84"/>
      <c r="E7" s="164"/>
      <c r="F7" s="165"/>
      <c r="G7" s="165"/>
      <c r="H7" s="24"/>
      <c r="I7" s="23"/>
      <c r="J7" s="34"/>
    </row>
    <row r="8" spans="1:15" ht="24" hidden="1" customHeight="1" x14ac:dyDescent="0.25">
      <c r="A8" s="2"/>
      <c r="B8" s="31" t="s">
        <v>16</v>
      </c>
      <c r="D8" s="51"/>
      <c r="H8" s="18" t="s">
        <v>35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30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15</v>
      </c>
      <c r="D11" s="149"/>
      <c r="E11" s="149"/>
      <c r="F11" s="149"/>
      <c r="G11" s="149"/>
      <c r="H11" s="18" t="s">
        <v>35</v>
      </c>
      <c r="I11" s="22"/>
      <c r="J11" s="8"/>
    </row>
    <row r="12" spans="1:15" ht="15.75" customHeight="1" x14ac:dyDescent="0.25">
      <c r="A12" s="2"/>
      <c r="B12" s="28"/>
      <c r="C12" s="55"/>
      <c r="D12" s="155"/>
      <c r="E12" s="155"/>
      <c r="F12" s="155"/>
      <c r="G12" s="155"/>
      <c r="H12" s="18" t="s">
        <v>30</v>
      </c>
      <c r="I12" s="22"/>
      <c r="J12" s="8"/>
    </row>
    <row r="13" spans="1:15" ht="15.75" customHeight="1" x14ac:dyDescent="0.25">
      <c r="A13" s="2"/>
      <c r="B13" s="29"/>
      <c r="C13" s="56"/>
      <c r="D13" s="53"/>
      <c r="E13" s="158"/>
      <c r="F13" s="159"/>
      <c r="G13" s="159"/>
      <c r="H13" s="19"/>
      <c r="I13" s="23"/>
      <c r="J13" s="34"/>
    </row>
    <row r="14" spans="1:15" ht="24" customHeight="1" x14ac:dyDescent="0.25">
      <c r="A14" s="2"/>
      <c r="B14" s="43" t="s">
        <v>17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28</v>
      </c>
      <c r="C15" s="61"/>
      <c r="D15" s="54"/>
      <c r="E15" s="148"/>
      <c r="F15" s="148"/>
      <c r="G15" s="150"/>
      <c r="H15" s="150"/>
      <c r="I15" s="150" t="s">
        <v>25</v>
      </c>
      <c r="J15" s="151"/>
    </row>
    <row r="16" spans="1:15" ht="23.25" customHeight="1" x14ac:dyDescent="0.25">
      <c r="A16" s="97" t="s">
        <v>21</v>
      </c>
      <c r="B16" s="38" t="s">
        <v>21</v>
      </c>
      <c r="C16" s="62"/>
      <c r="D16" s="63"/>
      <c r="E16" s="140"/>
      <c r="F16" s="154"/>
      <c r="G16" s="140"/>
      <c r="H16" s="154"/>
      <c r="I16" s="140">
        <f>'rozpis položek'!G6+'rozpis položek'!G11+'rozpis položek'!G14+'rozpis položek'!G29</f>
        <v>0</v>
      </c>
      <c r="J16" s="141"/>
    </row>
    <row r="17" spans="1:10" ht="23.25" customHeight="1" x14ac:dyDescent="0.25">
      <c r="A17" s="97" t="s">
        <v>22</v>
      </c>
      <c r="B17" s="38" t="s">
        <v>22</v>
      </c>
      <c r="C17" s="62"/>
      <c r="D17" s="63"/>
      <c r="E17" s="140"/>
      <c r="F17" s="154"/>
      <c r="G17" s="140"/>
      <c r="H17" s="154"/>
      <c r="I17" s="140">
        <f>'rozpis položek'!G21</f>
        <v>0</v>
      </c>
      <c r="J17" s="141"/>
    </row>
    <row r="18" spans="1:10" ht="23.25" customHeight="1" x14ac:dyDescent="0.25">
      <c r="A18" s="97" t="s">
        <v>37</v>
      </c>
      <c r="B18" s="38" t="s">
        <v>23</v>
      </c>
      <c r="C18" s="62"/>
      <c r="D18" s="63"/>
      <c r="E18" s="140"/>
      <c r="F18" s="154"/>
      <c r="G18" s="140"/>
      <c r="H18" s="154"/>
      <c r="I18" s="140">
        <v>0</v>
      </c>
      <c r="J18" s="141"/>
    </row>
    <row r="19" spans="1:10" ht="23.25" customHeight="1" x14ac:dyDescent="0.25">
      <c r="A19" s="97" t="s">
        <v>38</v>
      </c>
      <c r="B19" s="38" t="s">
        <v>24</v>
      </c>
      <c r="C19" s="62"/>
      <c r="D19" s="63"/>
      <c r="E19" s="140"/>
      <c r="F19" s="154"/>
      <c r="G19" s="140"/>
      <c r="H19" s="154"/>
      <c r="I19" s="140">
        <f>'rozpis položek'!G33+'rozpis položek'!G35</f>
        <v>0</v>
      </c>
      <c r="J19" s="141"/>
    </row>
    <row r="20" spans="1:10" ht="23.25" customHeight="1" x14ac:dyDescent="0.25">
      <c r="A20" s="2"/>
      <c r="B20" s="48" t="s">
        <v>25</v>
      </c>
      <c r="C20" s="64"/>
      <c r="D20" s="65"/>
      <c r="E20" s="152"/>
      <c r="F20" s="153"/>
      <c r="G20" s="152"/>
      <c r="H20" s="153"/>
      <c r="I20" s="152">
        <f>SUM(I16:J19)</f>
        <v>0</v>
      </c>
      <c r="J20" s="171"/>
    </row>
    <row r="21" spans="1:10" ht="33" customHeight="1" x14ac:dyDescent="0.25">
      <c r="A21" s="2"/>
      <c r="B21" s="42" t="s">
        <v>29</v>
      </c>
      <c r="C21" s="62"/>
      <c r="D21" s="63"/>
      <c r="E21" s="66"/>
      <c r="F21" s="39"/>
      <c r="G21" s="33"/>
      <c r="H21" s="33"/>
      <c r="I21" s="33"/>
      <c r="J21" s="40"/>
    </row>
    <row r="22" spans="1:10" ht="23.25" customHeight="1" x14ac:dyDescent="0.25">
      <c r="A22" s="2"/>
      <c r="B22" s="38" t="s">
        <v>11</v>
      </c>
      <c r="C22" s="62"/>
      <c r="D22" s="63"/>
      <c r="E22" s="67">
        <v>15</v>
      </c>
      <c r="F22" s="39" t="s">
        <v>0</v>
      </c>
      <c r="G22" s="169">
        <v>0</v>
      </c>
      <c r="H22" s="170"/>
      <c r="I22" s="170"/>
      <c r="J22" s="40" t="str">
        <f t="shared" ref="J22:J27" si="0">Mena</f>
        <v>CZK</v>
      </c>
    </row>
    <row r="23" spans="1:10" ht="23.25" customHeight="1" x14ac:dyDescent="0.25">
      <c r="A23" s="2"/>
      <c r="B23" s="38" t="s">
        <v>12</v>
      </c>
      <c r="C23" s="62"/>
      <c r="D23" s="63"/>
      <c r="E23" s="67">
        <f>SazbaDPH1</f>
        <v>15</v>
      </c>
      <c r="F23" s="39" t="s">
        <v>0</v>
      </c>
      <c r="G23" s="167">
        <v>0</v>
      </c>
      <c r="H23" s="168"/>
      <c r="I23" s="168"/>
      <c r="J23" s="40" t="str">
        <f t="shared" si="0"/>
        <v>CZK</v>
      </c>
    </row>
    <row r="24" spans="1:10" ht="23.25" customHeight="1" x14ac:dyDescent="0.25">
      <c r="A24" s="2"/>
      <c r="B24" s="38" t="s">
        <v>13</v>
      </c>
      <c r="C24" s="62"/>
      <c r="D24" s="63"/>
      <c r="E24" s="67">
        <v>21</v>
      </c>
      <c r="F24" s="39" t="s">
        <v>0</v>
      </c>
      <c r="G24" s="169">
        <f>'rozpis položek'!G39</f>
        <v>0</v>
      </c>
      <c r="H24" s="170"/>
      <c r="I24" s="170"/>
      <c r="J24" s="40" t="str">
        <f t="shared" si="0"/>
        <v>CZK</v>
      </c>
    </row>
    <row r="25" spans="1:10" ht="23.25" customHeight="1" x14ac:dyDescent="0.25">
      <c r="A25" s="2"/>
      <c r="B25" s="32" t="s">
        <v>14</v>
      </c>
      <c r="C25" s="68"/>
      <c r="D25" s="54"/>
      <c r="E25" s="69">
        <f>SazbaDPH2</f>
        <v>21</v>
      </c>
      <c r="F25" s="30" t="s">
        <v>0</v>
      </c>
      <c r="G25" s="137">
        <f>ZakladDPHZakl*0.21</f>
        <v>0</v>
      </c>
      <c r="H25" s="138"/>
      <c r="I25" s="138"/>
      <c r="J25" s="37" t="str">
        <f t="shared" si="0"/>
        <v>CZK</v>
      </c>
    </row>
    <row r="26" spans="1:10" ht="23.25" customHeight="1" thickBot="1" x14ac:dyDescent="0.3">
      <c r="A26" s="2"/>
      <c r="B26" s="31" t="s">
        <v>4</v>
      </c>
      <c r="C26" s="70"/>
      <c r="D26" s="71"/>
      <c r="E26" s="70"/>
      <c r="F26" s="16"/>
      <c r="G26" s="139">
        <v>0</v>
      </c>
      <c r="H26" s="139"/>
      <c r="I26" s="139"/>
      <c r="J26" s="41" t="str">
        <f t="shared" si="0"/>
        <v>CZK</v>
      </c>
    </row>
    <row r="27" spans="1:10" ht="27.75" hidden="1" customHeight="1" thickBot="1" x14ac:dyDescent="0.3">
      <c r="A27" s="2"/>
      <c r="B27" s="88" t="s">
        <v>20</v>
      </c>
      <c r="C27" s="89"/>
      <c r="D27" s="89"/>
      <c r="E27" s="90"/>
      <c r="F27" s="91"/>
      <c r="G27" s="172">
        <v>741339.64</v>
      </c>
      <c r="H27" s="173"/>
      <c r="I27" s="173"/>
      <c r="J27" s="92" t="str">
        <f t="shared" si="0"/>
        <v>CZK</v>
      </c>
    </row>
    <row r="28" spans="1:10" ht="27.75" customHeight="1" thickBot="1" x14ac:dyDescent="0.3">
      <c r="A28" s="2"/>
      <c r="B28" s="88" t="s">
        <v>31</v>
      </c>
      <c r="C28" s="93"/>
      <c r="D28" s="93"/>
      <c r="E28" s="93"/>
      <c r="F28" s="94"/>
      <c r="G28" s="172">
        <f>ZakladDPHZakl+DPHZakl+Zaokrouhleni</f>
        <v>0</v>
      </c>
      <c r="H28" s="172"/>
      <c r="I28" s="172"/>
      <c r="J28" s="95" t="s">
        <v>36</v>
      </c>
    </row>
    <row r="29" spans="1:10" ht="12.75" customHeight="1" x14ac:dyDescent="0.25">
      <c r="A29" s="2"/>
      <c r="B29" s="2"/>
      <c r="J29" s="9"/>
    </row>
    <row r="30" spans="1:10" ht="30" customHeight="1" x14ac:dyDescent="0.25">
      <c r="A30" s="2"/>
      <c r="B30" s="2"/>
      <c r="J30" s="9"/>
    </row>
    <row r="31" spans="1:10" ht="18.75" customHeight="1" x14ac:dyDescent="0.25">
      <c r="A31" s="2"/>
      <c r="B31" s="17"/>
      <c r="C31" s="72" t="s">
        <v>10</v>
      </c>
      <c r="D31" s="73"/>
      <c r="E31" s="73"/>
      <c r="F31" s="15" t="s">
        <v>9</v>
      </c>
      <c r="G31" s="100"/>
      <c r="H31" s="27"/>
      <c r="I31" s="26"/>
      <c r="J31" s="9"/>
    </row>
    <row r="32" spans="1:10" ht="47.25" customHeight="1" x14ac:dyDescent="0.25">
      <c r="A32" s="2"/>
      <c r="B32" s="2"/>
      <c r="J32" s="9"/>
    </row>
    <row r="33" spans="1:10" s="21" customFormat="1" ht="18.75" customHeight="1" x14ac:dyDescent="0.25">
      <c r="A33" s="20"/>
      <c r="B33" s="20"/>
      <c r="C33" s="74"/>
      <c r="D33" s="174"/>
      <c r="E33" s="175"/>
      <c r="G33" s="176"/>
      <c r="H33" s="177"/>
      <c r="I33" s="177"/>
      <c r="J33" s="25"/>
    </row>
    <row r="34" spans="1:10" ht="12.75" customHeight="1" x14ac:dyDescent="0.25">
      <c r="A34" s="2"/>
      <c r="B34" s="2"/>
      <c r="D34" s="166" t="s">
        <v>1</v>
      </c>
      <c r="E34" s="166"/>
      <c r="H34" s="10" t="s">
        <v>2</v>
      </c>
      <c r="J34" s="9"/>
    </row>
    <row r="35" spans="1:10" ht="13.5" customHeight="1" thickBot="1" x14ac:dyDescent="0.3">
      <c r="A35" s="11"/>
      <c r="B35" s="11"/>
      <c r="C35" s="75"/>
      <c r="D35" s="75"/>
      <c r="E35" s="75"/>
      <c r="F35" s="12"/>
      <c r="G35" s="12"/>
      <c r="H35" s="12"/>
      <c r="I35" s="12"/>
      <c r="J35" s="13"/>
    </row>
    <row r="39" spans="1:10" x14ac:dyDescent="0.25">
      <c r="F39" s="86"/>
      <c r="G39" s="86"/>
      <c r="H39" s="86"/>
      <c r="I39" s="86"/>
      <c r="J39" s="87"/>
    </row>
    <row r="40" spans="1:10" x14ac:dyDescent="0.25">
      <c r="F40" s="86"/>
      <c r="G40" s="86"/>
      <c r="H40" s="86"/>
      <c r="I40" s="86"/>
      <c r="J40" s="87"/>
    </row>
    <row r="41" spans="1:10" x14ac:dyDescent="0.25">
      <c r="F41" s="86"/>
      <c r="G41" s="86"/>
      <c r="H41" s="86"/>
      <c r="I41" s="86"/>
      <c r="J41" s="87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38">
    <mergeCell ref="D34:E34"/>
    <mergeCell ref="G23:I23"/>
    <mergeCell ref="G22:I22"/>
    <mergeCell ref="E18:F18"/>
    <mergeCell ref="E19:F19"/>
    <mergeCell ref="I19:J19"/>
    <mergeCell ref="I20:J20"/>
    <mergeCell ref="G18:H18"/>
    <mergeCell ref="G19:H19"/>
    <mergeCell ref="G28:I28"/>
    <mergeCell ref="G24:I24"/>
    <mergeCell ref="I18:J18"/>
    <mergeCell ref="G27:I27"/>
    <mergeCell ref="D33:E33"/>
    <mergeCell ref="G33:I33"/>
    <mergeCell ref="G16:H16"/>
    <mergeCell ref="G17:H17"/>
    <mergeCell ref="E16:F16"/>
    <mergeCell ref="E13:G13"/>
    <mergeCell ref="D5:G5"/>
    <mergeCell ref="D6:G6"/>
    <mergeCell ref="E7:G7"/>
    <mergeCell ref="B1:J1"/>
    <mergeCell ref="G25:I25"/>
    <mergeCell ref="G26:I26"/>
    <mergeCell ref="I17:J17"/>
    <mergeCell ref="E2:J2"/>
    <mergeCell ref="E3:J3"/>
    <mergeCell ref="E15:F15"/>
    <mergeCell ref="D11:G11"/>
    <mergeCell ref="G15:H15"/>
    <mergeCell ref="I15:J15"/>
    <mergeCell ref="I16:J16"/>
    <mergeCell ref="E20:F20"/>
    <mergeCell ref="G20:H20"/>
    <mergeCell ref="E17:F17"/>
    <mergeCell ref="D12:G12"/>
    <mergeCell ref="E4:J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178" t="s">
        <v>5</v>
      </c>
      <c r="B1" s="178"/>
      <c r="C1" s="179"/>
      <c r="D1" s="178"/>
      <c r="E1" s="178"/>
      <c r="F1" s="178"/>
      <c r="G1" s="178"/>
    </row>
    <row r="2" spans="1:7" ht="24.9" customHeight="1" x14ac:dyDescent="0.25">
      <c r="A2" s="50" t="s">
        <v>6</v>
      </c>
      <c r="B2" s="49"/>
      <c r="C2" s="180"/>
      <c r="D2" s="180"/>
      <c r="E2" s="180"/>
      <c r="F2" s="180"/>
      <c r="G2" s="181"/>
    </row>
    <row r="3" spans="1:7" ht="24.9" customHeight="1" x14ac:dyDescent="0.25">
      <c r="A3" s="50" t="s">
        <v>7</v>
      </c>
      <c r="B3" s="49"/>
      <c r="C3" s="180"/>
      <c r="D3" s="180"/>
      <c r="E3" s="180"/>
      <c r="F3" s="180"/>
      <c r="G3" s="181"/>
    </row>
    <row r="4" spans="1:7" ht="24.9" customHeight="1" x14ac:dyDescent="0.25">
      <c r="A4" s="50" t="s">
        <v>8</v>
      </c>
      <c r="B4" s="49"/>
      <c r="C4" s="180"/>
      <c r="D4" s="180"/>
      <c r="E4" s="180"/>
      <c r="F4" s="180"/>
      <c r="G4" s="181"/>
    </row>
    <row r="5" spans="1:7" x14ac:dyDescent="0.25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E4839"/>
  <sheetViews>
    <sheetView view="pageBreakPreview" zoomScaleNormal="100" zoomScaleSheetLayoutView="100" workbookViewId="0">
      <pane ySplit="5" topLeftCell="A9" activePane="bottomLeft" state="frozen"/>
      <selection pane="bottomLeft" activeCell="Z33" sqref="Z33"/>
    </sheetView>
  </sheetViews>
  <sheetFormatPr defaultRowHeight="13.2" x14ac:dyDescent="0.25"/>
  <cols>
    <col min="1" max="1" width="3.44140625" customWidth="1"/>
    <col min="2" max="2" width="12.5546875" style="96" customWidth="1"/>
    <col min="3" max="3" width="81.5546875" style="96" customWidth="1"/>
    <col min="4" max="4" width="4.88671875" customWidth="1"/>
    <col min="5" max="5" width="8.33203125" bestFit="1" customWidth="1"/>
    <col min="6" max="6" width="9.88671875" customWidth="1"/>
    <col min="7" max="7" width="12.6640625" customWidth="1"/>
    <col min="8" max="22" width="0" hidden="1" customWidth="1"/>
    <col min="27" max="27" width="0" hidden="1" customWidth="1"/>
    <col min="29" max="39" width="0" hidden="1" customWidth="1"/>
    <col min="51" max="51" width="73.6640625" customWidth="1"/>
  </cols>
  <sheetData>
    <row r="1" spans="1:31" ht="15.75" customHeight="1" x14ac:dyDescent="0.25">
      <c r="A1" s="182" t="s">
        <v>5</v>
      </c>
      <c r="B1" s="182"/>
      <c r="C1" s="182"/>
      <c r="D1" s="182"/>
      <c r="E1" s="182"/>
      <c r="F1" s="182"/>
      <c r="G1" s="182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AE1" t="s">
        <v>39</v>
      </c>
    </row>
    <row r="2" spans="1:31" ht="24.9" customHeight="1" x14ac:dyDescent="0.25">
      <c r="A2" s="102" t="s">
        <v>6</v>
      </c>
      <c r="B2" s="103"/>
      <c r="C2" s="183" t="s">
        <v>67</v>
      </c>
      <c r="D2" s="184"/>
      <c r="E2" s="184"/>
      <c r="F2" s="184"/>
      <c r="G2" s="185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AE2" t="s">
        <v>40</v>
      </c>
    </row>
    <row r="3" spans="1:31" x14ac:dyDescent="0.25">
      <c r="A3" s="101"/>
      <c r="B3" s="104"/>
      <c r="C3" s="104"/>
      <c r="D3" s="105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pans="1:31" ht="39.6" x14ac:dyDescent="0.25">
      <c r="A4" s="106" t="s">
        <v>41</v>
      </c>
      <c r="B4" s="107" t="s">
        <v>42</v>
      </c>
      <c r="C4" s="107" t="s">
        <v>43</v>
      </c>
      <c r="D4" s="108" t="s">
        <v>44</v>
      </c>
      <c r="E4" s="106" t="s">
        <v>45</v>
      </c>
      <c r="F4" s="109" t="s">
        <v>46</v>
      </c>
      <c r="G4" s="106" t="s">
        <v>25</v>
      </c>
      <c r="H4" s="110" t="s">
        <v>26</v>
      </c>
      <c r="I4" s="110" t="s">
        <v>47</v>
      </c>
      <c r="J4" s="110" t="s">
        <v>27</v>
      </c>
      <c r="K4" s="110" t="s">
        <v>48</v>
      </c>
      <c r="L4" s="110" t="s">
        <v>49</v>
      </c>
      <c r="M4" s="110" t="s">
        <v>50</v>
      </c>
      <c r="N4" s="110" t="s">
        <v>51</v>
      </c>
      <c r="O4" s="110" t="s">
        <v>52</v>
      </c>
      <c r="P4" s="110" t="s">
        <v>53</v>
      </c>
      <c r="Q4" s="110" t="s">
        <v>54</v>
      </c>
      <c r="R4" s="110" t="s">
        <v>55</v>
      </c>
      <c r="S4" s="98" t="s">
        <v>56</v>
      </c>
      <c r="T4" s="98" t="s">
        <v>57</v>
      </c>
      <c r="U4" s="98" t="s">
        <v>58</v>
      </c>
      <c r="V4" s="98" t="s">
        <v>59</v>
      </c>
    </row>
    <row r="5" spans="1:31" hidden="1" x14ac:dyDescent="0.25">
      <c r="A5" s="111"/>
      <c r="B5" s="112"/>
      <c r="C5" s="112"/>
      <c r="D5" s="113"/>
      <c r="E5" s="114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99"/>
      <c r="T5" s="99"/>
      <c r="U5" s="99"/>
      <c r="V5" s="99"/>
    </row>
    <row r="6" spans="1:31" x14ac:dyDescent="0.25">
      <c r="A6" s="120"/>
      <c r="B6" s="121"/>
      <c r="C6" s="121" t="s">
        <v>94</v>
      </c>
      <c r="D6" s="122"/>
      <c r="E6" s="123"/>
      <c r="F6" s="124"/>
      <c r="G6" s="124">
        <f>SUM(G7:G10)</f>
        <v>0</v>
      </c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99"/>
      <c r="T6" s="99"/>
      <c r="U6" s="99"/>
      <c r="V6" s="99"/>
    </row>
    <row r="7" spans="1:31" x14ac:dyDescent="0.25">
      <c r="A7" s="111">
        <v>1</v>
      </c>
      <c r="B7" s="125">
        <v>966071721</v>
      </c>
      <c r="C7" s="126" t="s">
        <v>68</v>
      </c>
      <c r="D7" s="113" t="s">
        <v>69</v>
      </c>
      <c r="E7" s="111">
        <v>63</v>
      </c>
      <c r="F7" s="111"/>
      <c r="G7" s="111">
        <f>F7*E7</f>
        <v>0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3"/>
      <c r="T7" s="3"/>
      <c r="U7" s="3"/>
      <c r="V7" s="3"/>
      <c r="AC7">
        <v>15</v>
      </c>
      <c r="AD7">
        <v>21</v>
      </c>
      <c r="AE7" t="s">
        <v>49</v>
      </c>
    </row>
    <row r="8" spans="1:31" x14ac:dyDescent="0.25">
      <c r="A8" s="101">
        <v>2</v>
      </c>
      <c r="B8" s="125">
        <v>966071821</v>
      </c>
      <c r="C8" s="126" t="s">
        <v>70</v>
      </c>
      <c r="D8" s="105" t="s">
        <v>63</v>
      </c>
      <c r="E8" s="101">
        <v>135</v>
      </c>
      <c r="F8" s="101"/>
      <c r="G8" s="111">
        <f t="shared" ref="G8:G37" si="0">F8*E8</f>
        <v>0</v>
      </c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AE8" t="s">
        <v>66</v>
      </c>
    </row>
    <row r="9" spans="1:31" x14ac:dyDescent="0.25">
      <c r="A9" s="101">
        <v>3</v>
      </c>
      <c r="B9" s="125">
        <v>966073812</v>
      </c>
      <c r="C9" s="126" t="s">
        <v>71</v>
      </c>
      <c r="D9" s="105" t="s">
        <v>69</v>
      </c>
      <c r="E9" s="101">
        <v>1</v>
      </c>
      <c r="F9" s="101"/>
      <c r="G9" s="111">
        <f t="shared" si="0"/>
        <v>0</v>
      </c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</row>
    <row r="10" spans="1:31" x14ac:dyDescent="0.25">
      <c r="A10" s="101">
        <v>4</v>
      </c>
      <c r="B10" s="125">
        <v>961055111</v>
      </c>
      <c r="C10" s="126" t="s">
        <v>85</v>
      </c>
      <c r="D10" s="105" t="s">
        <v>62</v>
      </c>
      <c r="E10" s="101">
        <v>1.8</v>
      </c>
      <c r="F10" s="101"/>
      <c r="G10" s="111">
        <f>F10*E10</f>
        <v>0</v>
      </c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</row>
    <row r="11" spans="1:31" x14ac:dyDescent="0.25">
      <c r="A11" s="127"/>
      <c r="B11" s="128"/>
      <c r="C11" s="129" t="s">
        <v>96</v>
      </c>
      <c r="D11" s="130"/>
      <c r="E11" s="127"/>
      <c r="F11" s="127"/>
      <c r="G11" s="120">
        <f>SUM(G12:G13)</f>
        <v>0</v>
      </c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</row>
    <row r="12" spans="1:31" x14ac:dyDescent="0.25">
      <c r="A12" s="101">
        <v>5</v>
      </c>
      <c r="B12" s="125">
        <v>131213101</v>
      </c>
      <c r="C12" s="126" t="s">
        <v>82</v>
      </c>
      <c r="D12" s="105" t="s">
        <v>62</v>
      </c>
      <c r="E12" s="101">
        <v>0.6</v>
      </c>
      <c r="F12" s="101"/>
      <c r="G12" s="111">
        <f t="shared" ref="G12:G13" si="1">F12*E12</f>
        <v>0</v>
      </c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</row>
    <row r="13" spans="1:31" x14ac:dyDescent="0.25">
      <c r="A13" s="101">
        <v>6</v>
      </c>
      <c r="B13" s="125">
        <v>174111101</v>
      </c>
      <c r="C13" s="126" t="s">
        <v>83</v>
      </c>
      <c r="D13" s="105" t="s">
        <v>62</v>
      </c>
      <c r="E13" s="101">
        <v>0.6</v>
      </c>
      <c r="F13" s="101"/>
      <c r="G13" s="111">
        <f t="shared" si="1"/>
        <v>0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</row>
    <row r="14" spans="1:31" x14ac:dyDescent="0.25">
      <c r="A14" s="127"/>
      <c r="B14" s="128"/>
      <c r="C14" s="129" t="s">
        <v>95</v>
      </c>
      <c r="D14" s="130"/>
      <c r="E14" s="127"/>
      <c r="F14" s="127"/>
      <c r="G14" s="120">
        <f>SUM(G15:G20)</f>
        <v>0</v>
      </c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</row>
    <row r="15" spans="1:31" x14ac:dyDescent="0.25">
      <c r="A15" s="101">
        <v>7</v>
      </c>
      <c r="B15" s="125">
        <v>628195001</v>
      </c>
      <c r="C15" s="126" t="s">
        <v>72</v>
      </c>
      <c r="D15" s="105" t="s">
        <v>60</v>
      </c>
      <c r="E15" s="101">
        <v>136.69999999999999</v>
      </c>
      <c r="F15" s="101"/>
      <c r="G15" s="111">
        <f t="shared" si="0"/>
        <v>0</v>
      </c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</row>
    <row r="16" spans="1:31" x14ac:dyDescent="0.25">
      <c r="A16" s="101">
        <v>8</v>
      </c>
      <c r="B16" s="125">
        <v>985323111</v>
      </c>
      <c r="C16" s="126" t="s">
        <v>80</v>
      </c>
      <c r="D16" s="105" t="s">
        <v>60</v>
      </c>
      <c r="E16" s="101">
        <v>136.69999999999999</v>
      </c>
      <c r="F16" s="101"/>
      <c r="G16" s="111">
        <f>F16*E16</f>
        <v>0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</row>
    <row r="17" spans="1:18" x14ac:dyDescent="0.25">
      <c r="A17" s="101">
        <v>9</v>
      </c>
      <c r="B17" s="125">
        <v>628332121</v>
      </c>
      <c r="C17" s="126" t="s">
        <v>73</v>
      </c>
      <c r="D17" s="105" t="s">
        <v>60</v>
      </c>
      <c r="E17" s="101">
        <v>136.69999999999999</v>
      </c>
      <c r="F17" s="101"/>
      <c r="G17" s="111">
        <f t="shared" si="0"/>
        <v>0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</row>
    <row r="18" spans="1:18" x14ac:dyDescent="0.25">
      <c r="A18" s="101">
        <v>10</v>
      </c>
      <c r="B18" s="125">
        <v>628332192</v>
      </c>
      <c r="C18" s="126" t="s">
        <v>74</v>
      </c>
      <c r="D18" s="105" t="s">
        <v>60</v>
      </c>
      <c r="E18" s="101">
        <v>136.69999999999999</v>
      </c>
      <c r="F18" s="101"/>
      <c r="G18" s="111">
        <f t="shared" si="0"/>
        <v>0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</row>
    <row r="19" spans="1:18" x14ac:dyDescent="0.25">
      <c r="A19" s="101">
        <v>11</v>
      </c>
      <c r="B19" s="125">
        <v>985311112</v>
      </c>
      <c r="C19" s="126" t="s">
        <v>100</v>
      </c>
      <c r="D19" s="105" t="s">
        <v>60</v>
      </c>
      <c r="E19" s="101">
        <f>136.7*0.2</f>
        <v>27.34</v>
      </c>
      <c r="F19" s="101"/>
      <c r="G19" s="111">
        <f t="shared" si="0"/>
        <v>0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</row>
    <row r="20" spans="1:18" x14ac:dyDescent="0.25">
      <c r="A20" s="101">
        <v>12</v>
      </c>
      <c r="B20" s="125">
        <v>985324111</v>
      </c>
      <c r="C20" s="126" t="s">
        <v>81</v>
      </c>
      <c r="D20" s="105" t="s">
        <v>60</v>
      </c>
      <c r="E20" s="101">
        <v>136.69999999999999</v>
      </c>
      <c r="F20" s="101"/>
      <c r="G20" s="111">
        <f>F20*E20</f>
        <v>0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</row>
    <row r="21" spans="1:18" x14ac:dyDescent="0.25">
      <c r="A21" s="127"/>
      <c r="B21" s="128"/>
      <c r="C21" s="129" t="s">
        <v>92</v>
      </c>
      <c r="D21" s="130"/>
      <c r="E21" s="127"/>
      <c r="F21" s="127"/>
      <c r="G21" s="120">
        <f>SUM(G22:G28)</f>
        <v>0</v>
      </c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</row>
    <row r="22" spans="1:18" x14ac:dyDescent="0.25">
      <c r="A22" s="101">
        <v>13</v>
      </c>
      <c r="B22" s="125">
        <v>31391004</v>
      </c>
      <c r="C22" s="126" t="s">
        <v>101</v>
      </c>
      <c r="D22" s="105" t="s">
        <v>69</v>
      </c>
      <c r="E22" s="101">
        <v>52</v>
      </c>
      <c r="F22" s="101"/>
      <c r="G22" s="111">
        <f t="shared" si="0"/>
        <v>0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</row>
    <row r="23" spans="1:18" ht="30" customHeight="1" x14ac:dyDescent="0.25">
      <c r="A23" s="101">
        <v>14</v>
      </c>
      <c r="B23" s="125">
        <v>55342151</v>
      </c>
      <c r="C23" s="131" t="s">
        <v>75</v>
      </c>
      <c r="D23" s="105" t="s">
        <v>69</v>
      </c>
      <c r="E23" s="101">
        <v>56</v>
      </c>
      <c r="F23" s="101"/>
      <c r="G23" s="111">
        <f t="shared" si="0"/>
        <v>0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</row>
    <row r="24" spans="1:18" x14ac:dyDescent="0.25">
      <c r="A24" s="101">
        <v>15</v>
      </c>
      <c r="B24" s="125">
        <v>55342337</v>
      </c>
      <c r="C24" s="126" t="s">
        <v>76</v>
      </c>
      <c r="D24" s="105" t="s">
        <v>69</v>
      </c>
      <c r="E24" s="101">
        <v>1</v>
      </c>
      <c r="F24" s="101"/>
      <c r="G24" s="111">
        <f t="shared" si="0"/>
        <v>0</v>
      </c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</row>
    <row r="25" spans="1:18" x14ac:dyDescent="0.25">
      <c r="A25" s="101">
        <v>16</v>
      </c>
      <c r="B25" s="125">
        <v>338171115</v>
      </c>
      <c r="C25" s="126" t="s">
        <v>77</v>
      </c>
      <c r="D25" s="105" t="s">
        <v>69</v>
      </c>
      <c r="E25" s="101">
        <v>53</v>
      </c>
      <c r="F25" s="101"/>
      <c r="G25" s="111">
        <f t="shared" si="0"/>
        <v>0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</row>
    <row r="26" spans="1:18" x14ac:dyDescent="0.25">
      <c r="A26" s="101">
        <v>17</v>
      </c>
      <c r="B26" s="125">
        <v>338171113</v>
      </c>
      <c r="C26" s="126" t="s">
        <v>84</v>
      </c>
      <c r="D26" s="105" t="s">
        <v>69</v>
      </c>
      <c r="E26" s="101">
        <v>3</v>
      </c>
      <c r="F26" s="101"/>
      <c r="G26" s="111">
        <f t="shared" si="0"/>
        <v>0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</row>
    <row r="27" spans="1:18" x14ac:dyDescent="0.25">
      <c r="A27" s="101">
        <v>18</v>
      </c>
      <c r="B27" s="125">
        <v>348171143</v>
      </c>
      <c r="C27" s="126" t="s">
        <v>79</v>
      </c>
      <c r="D27" s="105" t="s">
        <v>63</v>
      </c>
      <c r="E27" s="101">
        <v>135</v>
      </c>
      <c r="F27" s="101"/>
      <c r="G27" s="111">
        <f t="shared" si="0"/>
        <v>0</v>
      </c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</row>
    <row r="28" spans="1:18" x14ac:dyDescent="0.25">
      <c r="A28" s="101">
        <v>19</v>
      </c>
      <c r="B28" s="125">
        <v>348172213</v>
      </c>
      <c r="C28" s="126" t="s">
        <v>78</v>
      </c>
      <c r="D28" s="105" t="s">
        <v>69</v>
      </c>
      <c r="E28" s="101">
        <v>1</v>
      </c>
      <c r="F28" s="101"/>
      <c r="G28" s="111">
        <f>F28*E28</f>
        <v>0</v>
      </c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</row>
    <row r="29" spans="1:18" x14ac:dyDescent="0.25">
      <c r="A29" s="127"/>
      <c r="B29" s="132"/>
      <c r="C29" s="132" t="s">
        <v>97</v>
      </c>
      <c r="D29" s="127"/>
      <c r="E29" s="127"/>
      <c r="F29" s="127"/>
      <c r="G29" s="127">
        <f>SUM(G30:G32)</f>
        <v>0</v>
      </c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</row>
    <row r="30" spans="1:18" x14ac:dyDescent="0.25">
      <c r="A30" s="101">
        <v>20</v>
      </c>
      <c r="B30" s="125">
        <v>997006512</v>
      </c>
      <c r="C30" s="126" t="s">
        <v>86</v>
      </c>
      <c r="D30" s="105" t="s">
        <v>61</v>
      </c>
      <c r="E30" s="101">
        <v>2.88</v>
      </c>
      <c r="F30" s="101"/>
      <c r="G30" s="111">
        <f t="shared" si="0"/>
        <v>0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</row>
    <row r="31" spans="1:18" x14ac:dyDescent="0.25">
      <c r="A31" s="101">
        <v>21</v>
      </c>
      <c r="B31" s="125">
        <v>997006519</v>
      </c>
      <c r="C31" s="126" t="s">
        <v>87</v>
      </c>
      <c r="D31" s="105" t="s">
        <v>61</v>
      </c>
      <c r="E31" s="101">
        <v>28.8</v>
      </c>
      <c r="F31" s="101"/>
      <c r="G31" s="111">
        <f t="shared" si="0"/>
        <v>0</v>
      </c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25">
      <c r="A32" s="101">
        <v>22</v>
      </c>
      <c r="B32" s="125">
        <v>469973111</v>
      </c>
      <c r="C32" s="126" t="s">
        <v>88</v>
      </c>
      <c r="D32" s="105" t="s">
        <v>61</v>
      </c>
      <c r="E32" s="101">
        <v>2.88</v>
      </c>
      <c r="F32" s="101"/>
      <c r="G32" s="111">
        <f t="shared" si="0"/>
        <v>0</v>
      </c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</row>
    <row r="33" spans="1:18" x14ac:dyDescent="0.25">
      <c r="A33" s="127"/>
      <c r="B33" s="128"/>
      <c r="C33" s="129" t="s">
        <v>98</v>
      </c>
      <c r="D33" s="130"/>
      <c r="E33" s="127"/>
      <c r="F33" s="127"/>
      <c r="G33" s="120">
        <f>SUM(G34)</f>
        <v>0</v>
      </c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</row>
    <row r="34" spans="1:18" x14ac:dyDescent="0.25">
      <c r="A34" s="101">
        <v>23</v>
      </c>
      <c r="B34" s="104"/>
      <c r="C34" s="104" t="s">
        <v>90</v>
      </c>
      <c r="D34" s="105" t="s">
        <v>91</v>
      </c>
      <c r="E34" s="101">
        <v>24</v>
      </c>
      <c r="F34" s="101"/>
      <c r="G34" s="111">
        <f t="shared" si="0"/>
        <v>0</v>
      </c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</row>
    <row r="35" spans="1:18" x14ac:dyDescent="0.25">
      <c r="A35" s="127"/>
      <c r="B35" s="132"/>
      <c r="C35" s="132" t="s">
        <v>65</v>
      </c>
      <c r="D35" s="130"/>
      <c r="E35" s="127"/>
      <c r="F35" s="127"/>
      <c r="G35" s="120">
        <f>SUM(G36:G37)</f>
        <v>0</v>
      </c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</row>
    <row r="36" spans="1:18" x14ac:dyDescent="0.25">
      <c r="A36" s="101">
        <v>24</v>
      </c>
      <c r="B36" s="104"/>
      <c r="C36" s="104" t="s">
        <v>93</v>
      </c>
      <c r="D36" s="105" t="s">
        <v>64</v>
      </c>
      <c r="E36" s="101">
        <v>1</v>
      </c>
      <c r="F36" s="101"/>
      <c r="G36" s="111">
        <f t="shared" si="0"/>
        <v>0</v>
      </c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</row>
    <row r="37" spans="1:18" x14ac:dyDescent="0.25">
      <c r="A37" s="101">
        <v>25</v>
      </c>
      <c r="B37" s="104"/>
      <c r="C37" s="104" t="s">
        <v>89</v>
      </c>
      <c r="D37" s="105" t="s">
        <v>64</v>
      </c>
      <c r="E37" s="101">
        <v>1</v>
      </c>
      <c r="F37" s="101"/>
      <c r="G37" s="111">
        <f t="shared" si="0"/>
        <v>0</v>
      </c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</row>
    <row r="38" spans="1:18" x14ac:dyDescent="0.25">
      <c r="A38" s="101"/>
      <c r="B38" s="104"/>
      <c r="C38" s="104"/>
      <c r="D38" s="105"/>
      <c r="E38" s="101"/>
      <c r="F38" s="101"/>
      <c r="G38" s="11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</row>
    <row r="39" spans="1:18" x14ac:dyDescent="0.25">
      <c r="A39" s="101"/>
      <c r="B39" s="104"/>
      <c r="C39" s="104" t="s">
        <v>99</v>
      </c>
      <c r="D39" s="105"/>
      <c r="E39" s="101"/>
      <c r="F39" s="101"/>
      <c r="G39" s="115">
        <f>G35+G33+G29+G21+G14+G11+G6</f>
        <v>0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</row>
    <row r="40" spans="1:18" ht="13.8" x14ac:dyDescent="0.25">
      <c r="A40" s="116"/>
      <c r="B40" s="117"/>
      <c r="C40" s="117"/>
      <c r="D40" s="118"/>
      <c r="E40" s="116"/>
      <c r="F40" s="116"/>
      <c r="G40" s="119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</row>
    <row r="41" spans="1:18" ht="13.8" x14ac:dyDescent="0.25">
      <c r="A41" s="116"/>
      <c r="B41" s="117"/>
      <c r="C41" s="117"/>
      <c r="D41" s="118"/>
      <c r="E41" s="116"/>
      <c r="F41" s="116"/>
      <c r="G41" s="119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</row>
    <row r="42" spans="1:18" ht="13.8" x14ac:dyDescent="0.25">
      <c r="A42" s="116"/>
      <c r="B42" s="117"/>
      <c r="C42" s="117"/>
      <c r="D42" s="118"/>
      <c r="E42" s="116"/>
      <c r="F42" s="116"/>
      <c r="G42" s="119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</row>
    <row r="43" spans="1:18" x14ac:dyDescent="0.25">
      <c r="D43" s="10"/>
    </row>
    <row r="44" spans="1:18" x14ac:dyDescent="0.25">
      <c r="D44" s="10"/>
    </row>
    <row r="45" spans="1:18" x14ac:dyDescent="0.25">
      <c r="D45" s="10"/>
    </row>
    <row r="46" spans="1:18" x14ac:dyDescent="0.25">
      <c r="D46" s="10"/>
    </row>
    <row r="47" spans="1:18" x14ac:dyDescent="0.25">
      <c r="D47" s="10"/>
    </row>
    <row r="48" spans="1:18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</sheetData>
  <mergeCells count="2">
    <mergeCell ref="A1:G1"/>
    <mergeCell ref="C2:G2"/>
  </mergeCells>
  <phoneticPr fontId="13" type="noConversion"/>
  <pageMargins left="0.59055118110236204" right="0.196850393700787" top="0.78740157499999996" bottom="0.78740157499999996" header="0.3" footer="0.3"/>
  <pageSetup paperSize="9" scale="98" orientation="landscape" r:id="rId1"/>
  <headerFooter>
    <oddFooter>&amp;RStránka &amp;P z &amp;N&amp;LZpracováno programem BUILDpower S,  © RTS, a.s.</oddFooter>
  </headerFooter>
  <colBreaks count="1" manualBreakCount="1">
    <brk id="18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43</vt:i4>
      </vt:variant>
    </vt:vector>
  </HeadingPairs>
  <TitlesOfParts>
    <vt:vector size="47" baseType="lpstr">
      <vt:lpstr>Pokyny pro vyplnění</vt:lpstr>
      <vt:lpstr>Položkový rozpočet</vt:lpstr>
      <vt:lpstr>VzorPolozky</vt:lpstr>
      <vt:lpstr>rozpis položek</vt:lpstr>
      <vt:lpstr>CenaCelkem</vt:lpstr>
      <vt:lpstr>CenaCelkemBezDPH</vt:lpstr>
      <vt:lpstr>cisloobjektu</vt:lpstr>
      <vt:lpstr>'Položkový rozpočet'!CisloStavby</vt:lpstr>
      <vt:lpstr>CisloStavebnihoRozpoctu</vt:lpstr>
      <vt:lpstr>dadresa</vt:lpstr>
      <vt:lpstr>'Položkový rozpočet'!DIČ</vt:lpstr>
      <vt:lpstr>dmisto</vt:lpstr>
      <vt:lpstr>DPHSni</vt:lpstr>
      <vt:lpstr>DPHZakl</vt:lpstr>
      <vt:lpstr>'Položkový rozpočet'!dpsc</vt:lpstr>
      <vt:lpstr>'Položkový rozpočet'!IČO</vt:lpstr>
      <vt:lpstr>Mena</vt:lpstr>
      <vt:lpstr>MistoStavby</vt:lpstr>
      <vt:lpstr>nazevobjektu</vt:lpstr>
      <vt:lpstr>'Položkový rozpočet'!NazevStavby</vt:lpstr>
      <vt:lpstr>NazevStavebnihoRozpoctu</vt:lpstr>
      <vt:lpstr>'rozpis položek'!Názvy_tisku</vt:lpstr>
      <vt:lpstr>oadresa</vt:lpstr>
      <vt:lpstr>'Položkový rozpočet'!Objednatel</vt:lpstr>
      <vt:lpstr>'Položkový rozpočet'!Oblast_tisku</vt:lpstr>
      <vt:lpstr>'rozpis položek'!Oblast_tisku</vt:lpstr>
      <vt:lpstr>'Položkový rozpočet'!odic</vt:lpstr>
      <vt:lpstr>'Položkový rozpočet'!oico</vt:lpstr>
      <vt:lpstr>'Položkový rozpočet'!omisto</vt:lpstr>
      <vt:lpstr>'Položkový rozpočet'!onazev</vt:lpstr>
      <vt:lpstr>'Položkový rozpočet'!opsc</vt:lpstr>
      <vt:lpstr>padresa</vt:lpstr>
      <vt:lpstr>pdic</vt:lpstr>
      <vt:lpstr>pico</vt:lpstr>
      <vt:lpstr>pmisto</vt:lpstr>
      <vt:lpstr>PoptavkaID</vt:lpstr>
      <vt:lpstr>pPSC</vt:lpstr>
      <vt:lpstr>Projektant</vt:lpstr>
      <vt:lpstr>'Položkový rozpočet'!SazbaDPH1</vt:lpstr>
      <vt:lpstr>'Položkový rozpočet'!SazbaDPH2</vt:lpstr>
      <vt:lpstr>Vypracoval</vt:lpstr>
      <vt:lpstr>ZakladDPHSni</vt:lpstr>
      <vt:lpstr>ZakladDPHZakl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2021-01-28T13:27:06Z</cp:lastPrinted>
  <dcterms:created xsi:type="dcterms:W3CDTF">2009-04-08T07:15:50Z</dcterms:created>
  <dcterms:modified xsi:type="dcterms:W3CDTF">2021-02-26T18:18:04Z</dcterms:modified>
</cp:coreProperties>
</file>